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2025/08 Agosto/"/>
    </mc:Choice>
  </mc:AlternateContent>
  <xr:revisionPtr revIDLastSave="378" documentId="13_ncr:1_{DE73F1EB-8B86-43CD-A645-D6F532E3E71A}" xr6:coauthVersionLast="47" xr6:coauthVersionMax="47" xr10:uidLastSave="{43CDD336-8895-467E-9EAD-A0C4FCA9512B}"/>
  <bookViews>
    <workbookView xWindow="-120" yWindow="-120" windowWidth="29040" windowHeight="15720" xr2:uid="{00000000-000D-0000-FFFF-FFFF00000000}"/>
  </bookViews>
  <sheets>
    <sheet name="AGOSTO 2025" sheetId="16" r:id="rId1"/>
  </sheets>
  <definedNames>
    <definedName name="_xlnm.Print_Area" localSheetId="0">'AGOSTO 2025'!$A$1:$B$56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6" l="1"/>
  <c r="B45" i="16" l="1"/>
  <c r="B29" i="16" l="1"/>
  <c r="B27" i="16"/>
  <c r="B40" i="16" l="1"/>
  <c r="B17" i="16" l="1"/>
  <c r="B47" i="16" l="1"/>
  <c r="B42" i="16" l="1"/>
  <c r="B48" i="16" s="1"/>
  <c r="B25" i="16"/>
  <c r="B32" i="16" s="1"/>
  <c r="B33" i="16" s="1"/>
  <c r="B49" i="16" l="1"/>
</calcChain>
</file>

<file path=xl/sharedStrings.xml><?xml version="1.0" encoding="utf-8"?>
<sst xmlns="http://schemas.openxmlformats.org/spreadsheetml/2006/main" count="41" uniqueCount="40">
  <si>
    <t>Balance General</t>
  </si>
  <si>
    <t>( Valores en  RD$)</t>
  </si>
  <si>
    <t>ACTIVOS</t>
  </si>
  <si>
    <t>ACTIVOS CORRIENTES</t>
  </si>
  <si>
    <t>DISPONIBILIDAD EN CAJA Y BANCOS</t>
  </si>
  <si>
    <t>CUENTAS POR COBRAR</t>
  </si>
  <si>
    <t>DEPOSITO DE ALQUILER</t>
  </si>
  <si>
    <t>INVENTARIOS</t>
  </si>
  <si>
    <t>TOTAL ACTIVOS CORRIENTES</t>
  </si>
  <si>
    <t>ACTIVOS NO CORRIENTES</t>
  </si>
  <si>
    <t>CREDITOS A COBRAR A LARGO PLAZO</t>
  </si>
  <si>
    <t>INVERSIONES FINANCIERAS A LARGO PLAZO</t>
  </si>
  <si>
    <t>OTRAS INVERSIONES FINANCIERAS</t>
  </si>
  <si>
    <t>TERRENOS</t>
  </si>
  <si>
    <t>EDIFICACIONES</t>
  </si>
  <si>
    <t>BIENES DE USO (ACTIVOS NO FINANCIEROS)</t>
  </si>
  <si>
    <t>EQUIPOS DE TRANSPORTE</t>
  </si>
  <si>
    <t>DEP. ACUM-BIENES DE USO</t>
  </si>
  <si>
    <t>DEP. EQUIPOS DE TRANSPORTE</t>
  </si>
  <si>
    <t>DEP. DE EDIFICACIONES</t>
  </si>
  <si>
    <t>TOTAL ACTIVOS NO CORRIENTES</t>
  </si>
  <si>
    <t>TOTAL ACTIVOS</t>
  </si>
  <si>
    <t>PASIVOS</t>
  </si>
  <si>
    <t>PASIVOS CORRIENTES</t>
  </si>
  <si>
    <t>CUENTAS POR PAGAR PLAN DE RETIRO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</si>
  <si>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</si>
  <si>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</si>
  <si>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</si>
  <si>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</si>
  <si>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</si>
  <si>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</si>
  <si>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</si>
  <si>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</si>
  <si>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</si>
  <si>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 xml:space="preserve">Licda. Mirian R. Jaime                          </t>
  </si>
  <si>
    <t xml:space="preserve"> Lic. Felipe A. Paulino F.</t>
  </si>
  <si>
    <t xml:space="preserve"> Enc. Div. Contabilidad                     </t>
  </si>
  <si>
    <t>Enc. Financiero</t>
  </si>
  <si>
    <t xml:space="preserve"> </t>
  </si>
  <si>
    <t>Al 31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</si>
</sst>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FF0000"/>
      <name val="Calibri"/>
      <family val="2"/>
      <scheme val="minor"/>
    </font>
    <font>
      <sz val="16"/>
      <color rgb="FFFF0000"/>
      <name val="Arial"/>
      <family val="2"/>
    </font>
    <font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3" borderId="5" applyNumberFormat="0" applyFont="0" applyAlignment="0" applyProtection="0"/>
  </cellStyleXfs>
  <cellXfs count="50">
    <xf numFmtId="0" fontId="0" fillId="0" borderId="0" xfId="0"/>
    <xf numFmtId="164" fontId="5" fillId="0" borderId="0" xfId="3" applyNumberFormat="1" applyFont="1" applyFill="1" applyBorder="1" applyAlignment="1">
      <alignment vertical="center"/>
    </xf>
    <xf numFmtId="164" fontId="4" fillId="0" borderId="0" xfId="3" applyNumberFormat="1" applyFont="1" applyFill="1" applyAlignment="1">
      <alignment horizontal="center" vertical="center"/>
    </xf>
    <xf numFmtId="164" fontId="4" fillId="0" borderId="0" xfId="3" applyNumberFormat="1" applyFont="1" applyFill="1"/>
    <xf numFmtId="164" fontId="4" fillId="0" borderId="0" xfId="3" applyNumberFormat="1" applyFont="1" applyFill="1" applyBorder="1" applyAlignment="1">
      <alignment horizontal="center" vertical="center"/>
    </xf>
    <xf numFmtId="164" fontId="5" fillId="0" borderId="0" xfId="3" applyNumberFormat="1" applyFont="1" applyFill="1" applyAlignment="1">
      <alignment horizontal="center" vertical="center"/>
    </xf>
    <xf numFmtId="164" fontId="4" fillId="0" borderId="0" xfId="3" applyNumberFormat="1" applyFont="1" applyFill="1" applyBorder="1" applyAlignment="1">
      <alignment horizontal="left" vertical="center"/>
    </xf>
    <xf numFmtId="43" fontId="5" fillId="0" borderId="0" xfId="3" applyFont="1" applyFill="1" applyBorder="1" applyAlignment="1">
      <alignment vertical="center"/>
    </xf>
    <xf numFmtId="164" fontId="4" fillId="0" borderId="3" xfId="3" applyNumberFormat="1" applyFont="1" applyFill="1" applyBorder="1" applyAlignment="1">
      <alignment vertical="center"/>
    </xf>
    <xf numFmtId="164" fontId="4" fillId="0" borderId="1" xfId="3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9" fontId="4" fillId="0" borderId="0" xfId="0" applyNumberFormat="1" applyFont="1" applyAlignment="1">
      <alignment horizontal="left" vertical="center"/>
    </xf>
    <xf numFmtId="3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4" fillId="0" borderId="1" xfId="3" applyNumberFormat="1" applyFont="1" applyFill="1" applyBorder="1" applyAlignment="1">
      <alignment horizontal="right" vertical="center"/>
    </xf>
    <xf numFmtId="43" fontId="9" fillId="0" borderId="0" xfId="0" applyNumberFormat="1" applyFont="1"/>
    <xf numFmtId="164" fontId="5" fillId="0" borderId="0" xfId="5" applyNumberFormat="1" applyFont="1" applyFill="1" applyBorder="1" applyAlignment="1">
      <alignment vertical="center"/>
    </xf>
    <xf numFmtId="164" fontId="5" fillId="0" borderId="4" xfId="3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0" fontId="4" fillId="2" borderId="0" xfId="0" applyFont="1" applyFill="1" applyAlignment="1">
      <alignment vertical="center"/>
    </xf>
    <xf numFmtId="43" fontId="10" fillId="2" borderId="0" xfId="3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43" fontId="4" fillId="2" borderId="0" xfId="3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3" fontId="4" fillId="2" borderId="0" xfId="3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" fontId="4" fillId="0" borderId="0" xfId="0" applyNumberFormat="1" applyFont="1"/>
    <xf numFmtId="0" fontId="5" fillId="0" borderId="0" xfId="0" applyFont="1" applyAlignment="1">
      <alignment horizontal="center" vertical="center"/>
    </xf>
    <xf numFmtId="43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5" fillId="2" borderId="0" xfId="3" applyFont="1" applyFill="1" applyAlignment="1">
      <alignment vertical="center"/>
    </xf>
    <xf numFmtId="43" fontId="4" fillId="0" borderId="0" xfId="3" applyFont="1" applyAlignment="1">
      <alignment vertical="center"/>
    </xf>
    <xf numFmtId="43" fontId="11" fillId="0" borderId="0" xfId="3" applyFont="1" applyFill="1" applyBorder="1" applyAlignment="1">
      <alignment horizontal="right" vertical="center" wrapText="1"/>
    </xf>
    <xf numFmtId="43" fontId="12" fillId="2" borderId="0" xfId="3" applyFont="1" applyFill="1" applyAlignment="1">
      <alignment vertical="center"/>
    </xf>
    <xf numFmtId="43" fontId="5" fillId="0" borderId="0" xfId="3" applyFont="1" applyFill="1" applyAlignment="1">
      <alignment vertical="center"/>
    </xf>
    <xf numFmtId="4" fontId="5" fillId="0" borderId="0" xfId="0" applyNumberFormat="1" applyFont="1"/>
    <xf numFmtId="43" fontId="5" fillId="2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164" fontId="4" fillId="0" borderId="2" xfId="27" applyNumberFormat="1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horizontal="right" vertical="center"/>
    </xf>
    <xf numFmtId="164" fontId="7" fillId="0" borderId="0" xfId="3" applyNumberFormat="1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1" fontId="13" fillId="0" borderId="0" xfId="3" applyNumberFormat="1" applyFont="1" applyFill="1" applyBorder="1" applyAlignment="1">
      <alignment vertical="center"/>
    </xf>
  </cellXfs>
  <cellStyles count="48">
    <cellStyle name="Comma 2" xfId="1" xr:uid="{00000000-0005-0000-0000-000000000000}"/>
    <cellStyle name="Comma 2 2" xfId="2" xr:uid="{00000000-0005-0000-0000-000001000000}"/>
    <cellStyle name="Comma 2 2 2" xfId="26" xr:uid="{E3780D66-7F25-4745-8E82-9A3D0C63537B}"/>
    <cellStyle name="Comma 2 3" xfId="25" xr:uid="{746D351E-5425-456A-B563-9F374154324B}"/>
    <cellStyle name="Millares" xfId="3" builtinId="3"/>
    <cellStyle name="Millares 11 2" xfId="4" xr:uid="{00000000-0005-0000-0000-000003000000}"/>
    <cellStyle name="Millares 11 2 2" xfId="27" xr:uid="{B08FB97F-F366-43A8-8531-0795E9044A48}"/>
    <cellStyle name="Millares 2" xfId="5" xr:uid="{00000000-0005-0000-0000-000004000000}"/>
    <cellStyle name="Millares 2 2" xfId="6" xr:uid="{00000000-0005-0000-0000-000005000000}"/>
    <cellStyle name="Millares 2 2 2" xfId="7" xr:uid="{00000000-0005-0000-0000-000006000000}"/>
    <cellStyle name="Millares 2 2 2 2" xfId="30" xr:uid="{5C4231D1-1F93-4563-B50C-E8F490C5C3EA}"/>
    <cellStyle name="Millares 2 2 3" xfId="29" xr:uid="{6E6DB76B-69CE-485D-8097-6E1F797ED89A}"/>
    <cellStyle name="Millares 2 3" xfId="8" xr:uid="{00000000-0005-0000-0000-000007000000}"/>
    <cellStyle name="Millares 2 3 2" xfId="31" xr:uid="{CCAE2CA6-1431-40BC-906B-342B46052FA4}"/>
    <cellStyle name="Millares 2 4" xfId="28" xr:uid="{1B96AB65-E222-47C6-8C2C-AACDC985440B}"/>
    <cellStyle name="Millares 3" xfId="9" xr:uid="{00000000-0005-0000-0000-000008000000}"/>
    <cellStyle name="Millares 3 2" xfId="32" xr:uid="{FA7DDD73-3804-49EE-8F43-3E95AA2E5271}"/>
    <cellStyle name="Millares 4" xfId="10" xr:uid="{00000000-0005-0000-0000-000009000000}"/>
    <cellStyle name="Millares 5" xfId="11" xr:uid="{00000000-0005-0000-0000-00000A000000}"/>
    <cellStyle name="Millares 5 2" xfId="33" xr:uid="{D52B0683-8DE5-4AB3-875B-DA233970DEEF}"/>
    <cellStyle name="Moneda 2" xfId="12" xr:uid="{00000000-0005-0000-0000-00000B000000}"/>
    <cellStyle name="Moneda 2 2" xfId="34" xr:uid="{958AC72C-A409-41E1-953B-250E223AAD87}"/>
    <cellStyle name="Normal" xfId="0" builtinId="0"/>
    <cellStyle name="Normal 13" xfId="13" xr:uid="{00000000-0005-0000-0000-00000D000000}"/>
    <cellStyle name="Normal 13 2" xfId="35" xr:uid="{58789396-CC73-4605-B275-21CA35831E3F}"/>
    <cellStyle name="Normal 2" xfId="14" xr:uid="{00000000-0005-0000-0000-00000E000000}"/>
    <cellStyle name="Normal 2 10" xfId="15" xr:uid="{00000000-0005-0000-0000-00000F000000}"/>
    <cellStyle name="Normal 2 10 2" xfId="37" xr:uid="{3BB538CC-A5E7-4012-8E3B-C3EF8F6B9849}"/>
    <cellStyle name="Normal 2 2" xfId="16" xr:uid="{00000000-0005-0000-0000-000010000000}"/>
    <cellStyle name="Normal 2 2 2" xfId="17" xr:uid="{00000000-0005-0000-0000-000011000000}"/>
    <cellStyle name="Normal 2 2 2 2" xfId="39" xr:uid="{AF625C07-3176-4D5B-BD23-AA9FA4EB5729}"/>
    <cellStyle name="Normal 2 2 3" xfId="38" xr:uid="{158DD4B4-0BAD-4067-91D0-125AAB0C6539}"/>
    <cellStyle name="Normal 2 3" xfId="18" xr:uid="{00000000-0005-0000-0000-000012000000}"/>
    <cellStyle name="Normal 2 3 2" xfId="40" xr:uid="{C3CBF20F-DF79-4559-9111-10A0C55B7561}"/>
    <cellStyle name="Normal 2 4" xfId="36" xr:uid="{40CA4EAF-E8BC-4E89-8F25-5B771A11350A}"/>
    <cellStyle name="Normal 3" xfId="19" xr:uid="{00000000-0005-0000-0000-000013000000}"/>
    <cellStyle name="Normal 3 2" xfId="20" xr:uid="{00000000-0005-0000-0000-000014000000}"/>
    <cellStyle name="Normal 3 2 2" xfId="42" xr:uid="{62896432-80E8-4294-BB47-D0D7C978EDD9}"/>
    <cellStyle name="Normal 3 3" xfId="21" xr:uid="{00000000-0005-0000-0000-000015000000}"/>
    <cellStyle name="Normal 3 3 2" xfId="43" xr:uid="{4AFED765-155B-4F3A-B6E3-41146D49E971}"/>
    <cellStyle name="Normal 3 4" xfId="41" xr:uid="{BDD55412-5283-473C-9508-F04260F8E29D}"/>
    <cellStyle name="Normal 4" xfId="22" xr:uid="{00000000-0005-0000-0000-000016000000}"/>
    <cellStyle name="Normal 4 2" xfId="44" xr:uid="{130026A3-AE85-49E5-8524-2A35D7BA945E}"/>
    <cellStyle name="Normal 8 4" xfId="23" xr:uid="{00000000-0005-0000-0000-000017000000}"/>
    <cellStyle name="Normal 8 4 2" xfId="45" xr:uid="{8AC5D0E7-64BB-4A33-B613-647E95F94CD9}"/>
    <cellStyle name="Notas 2" xfId="47" xr:uid="{6D0332C3-A878-4DBE-BBC4-370DD031E466}"/>
    <cellStyle name="Porcentual 2" xfId="24" xr:uid="{00000000-0005-0000-0000-000018000000}"/>
    <cellStyle name="Porcentual 2 2" xfId="46" xr:uid="{400FE288-1E19-4592-A0F8-16324260335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1</xdr:row>
      <xdr:rowOff>0</xdr:rowOff>
    </xdr:from>
    <xdr:to>
      <xdr:col>1</xdr:col>
      <xdr:colOff>142875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CE3FA-F2B5-4E75-846A-E314A61F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339090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92"/>
  <sheetViews>
    <sheetView showGridLines="0" tabSelected="1" zoomScaleNormal="100" zoomScaleSheetLayoutView="100" workbookViewId="0">
      <selection activeCell="B51" sqref="B51"/>
    </sheetView>
  </sheetViews>
  <sheetFormatPr baseColWidth="10" defaultColWidth="9.140625" defaultRowHeight="20.25" x14ac:dyDescent="0.2"/>
  <cols>
    <col min="1" max="1" width="88.7109375" style="11" customWidth="1"/>
    <col min="2" max="2" width="40.85546875" style="1" customWidth="1"/>
    <col min="3" max="3" width="24.140625" style="23" bestFit="1" customWidth="1"/>
    <col min="4" max="4" width="24.140625" style="24" bestFit="1" customWidth="1"/>
    <col min="5" max="5" width="21.5703125" style="24" bestFit="1" customWidth="1"/>
    <col min="6" max="6" width="15.5703125" style="24" customWidth="1"/>
    <col min="7" max="7" width="20.5703125" style="24" customWidth="1"/>
    <col min="8" max="8" width="9.140625" style="24"/>
    <col min="9" max="9" width="23.28515625" style="24" customWidth="1"/>
    <col min="10" max="52" width="9.140625" style="24"/>
    <col min="53" max="16384" width="9.140625" style="25"/>
  </cols>
  <sheetData>
    <row r="1" spans="1:9" s="24" customFormat="1" x14ac:dyDescent="0.2">
      <c r="A1" s="22"/>
      <c r="B1" s="1"/>
      <c r="C1" s="23"/>
    </row>
    <row r="2" spans="1:9" s="24" customFormat="1" x14ac:dyDescent="0.2">
      <c r="A2" s="22"/>
      <c r="B2" s="1"/>
      <c r="C2" s="23"/>
    </row>
    <row r="3" spans="1:9" s="24" customFormat="1" x14ac:dyDescent="0.2">
      <c r="A3" s="22"/>
      <c r="B3" s="1"/>
      <c r="C3" s="23"/>
    </row>
    <row r="4" spans="1:9" s="24" customFormat="1" x14ac:dyDescent="0.2">
      <c r="A4" s="22"/>
      <c r="B4" s="1"/>
      <c r="C4" s="23"/>
    </row>
    <row r="5" spans="1:9" s="24" customFormat="1" x14ac:dyDescent="0.2">
      <c r="A5" s="22"/>
      <c r="B5" s="1"/>
      <c r="C5" s="23"/>
    </row>
    <row r="6" spans="1:9" s="24" customFormat="1" x14ac:dyDescent="0.2">
      <c r="A6" s="11"/>
      <c r="B6" s="1"/>
      <c r="C6" s="23"/>
    </row>
    <row r="7" spans="1:9" s="24" customFormat="1" x14ac:dyDescent="0.2">
      <c r="A7" s="11"/>
      <c r="B7" s="1"/>
      <c r="C7" s="23"/>
    </row>
    <row r="8" spans="1:9" s="24" customFormat="1" x14ac:dyDescent="0.2">
      <c r="A8" s="11"/>
      <c r="B8" s="1"/>
      <c r="C8" s="23"/>
    </row>
    <row r="9" spans="1:9" s="24" customFormat="1" x14ac:dyDescent="0.2">
      <c r="A9" s="47" t="s">
        <v>0</v>
      </c>
      <c r="B9" s="47"/>
      <c r="C9" s="23"/>
      <c r="I9" s="25"/>
    </row>
    <row r="10" spans="1:9" s="24" customFormat="1" x14ac:dyDescent="0.2">
      <c r="A10" s="47" t="s">
        <v>39</v>
      </c>
      <c r="B10" s="47"/>
      <c r="C10" s="23"/>
      <c r="I10" s="25"/>
    </row>
    <row r="11" spans="1:9" s="24" customFormat="1" x14ac:dyDescent="0.2">
      <c r="A11" s="47" t="s">
        <v>1</v>
      </c>
      <c r="B11" s="47"/>
      <c r="C11" s="23"/>
      <c r="I11" s="25"/>
    </row>
    <row r="12" spans="1:9" s="24" customFormat="1" x14ac:dyDescent="0.2">
      <c r="A12" s="10"/>
      <c r="B12" s="2"/>
      <c r="C12" s="23"/>
      <c r="I12" s="25"/>
    </row>
    <row r="13" spans="1:9" s="27" customFormat="1" ht="16.5" customHeight="1" x14ac:dyDescent="0.3">
      <c r="A13" s="11" t="s">
        <v>2</v>
      </c>
      <c r="B13" s="3"/>
      <c r="C13" s="26"/>
      <c r="D13" s="22"/>
      <c r="E13" s="22"/>
      <c r="F13" s="22"/>
      <c r="G13" s="22"/>
      <c r="I13" s="28"/>
    </row>
    <row r="14" spans="1:9" s="30" customFormat="1" x14ac:dyDescent="0.2">
      <c r="A14" s="12" t="s">
        <v>3</v>
      </c>
      <c r="B14" s="4"/>
      <c r="C14" s="29"/>
      <c r="I14" s="10"/>
    </row>
    <row r="15" spans="1:9" s="31" customFormat="1" x14ac:dyDescent="0.3">
      <c r="A15" s="13" t="s">
        <v>4</v>
      </c>
      <c r="B15" s="45">
        <v>512700108.78000009</v>
      </c>
      <c r="C15" s="48"/>
      <c r="D15" s="48"/>
      <c r="E15" s="48"/>
      <c r="F15" s="48"/>
      <c r="G15" s="48"/>
      <c r="I15" s="18"/>
    </row>
    <row r="16" spans="1:9" s="31" customFormat="1" x14ac:dyDescent="0.3">
      <c r="A16" s="13" t="s">
        <v>5</v>
      </c>
      <c r="B16" s="21">
        <v>0</v>
      </c>
      <c r="C16" s="29"/>
      <c r="D16" s="32"/>
      <c r="E16" s="30"/>
      <c r="F16" s="30"/>
      <c r="G16" s="30"/>
      <c r="I16" s="33"/>
    </row>
    <row r="17" spans="1:9" s="31" customFormat="1" x14ac:dyDescent="0.3">
      <c r="A17" s="13" t="s">
        <v>6</v>
      </c>
      <c r="B17" s="21">
        <f>238454.4+374710.84</f>
        <v>613165.24</v>
      </c>
      <c r="C17" s="29"/>
      <c r="D17" s="29"/>
      <c r="E17" s="30"/>
      <c r="F17" s="30"/>
      <c r="G17" s="30"/>
      <c r="I17" s="33"/>
    </row>
    <row r="18" spans="1:9" s="27" customFormat="1" x14ac:dyDescent="0.3">
      <c r="A18" s="13" t="s">
        <v>7</v>
      </c>
      <c r="B18" s="46">
        <v>16460620.944113337</v>
      </c>
      <c r="C18" s="26"/>
      <c r="D18" s="22"/>
      <c r="E18" s="22"/>
      <c r="F18" s="22"/>
      <c r="G18" s="26"/>
      <c r="I18" s="28"/>
    </row>
    <row r="19" spans="1:9" s="27" customFormat="1" x14ac:dyDescent="0.2">
      <c r="A19" s="12" t="s">
        <v>8</v>
      </c>
      <c r="B19" s="17">
        <f>SUM(B15:B18)</f>
        <v>529773894.96411341</v>
      </c>
      <c r="C19" s="26"/>
      <c r="D19" s="34"/>
      <c r="E19" s="22"/>
      <c r="F19" s="22"/>
      <c r="G19" s="26"/>
    </row>
    <row r="20" spans="1:9" s="27" customFormat="1" x14ac:dyDescent="0.3">
      <c r="A20" s="12"/>
      <c r="B20" s="1"/>
      <c r="C20" s="26"/>
      <c r="D20" s="32"/>
      <c r="E20" s="22"/>
      <c r="F20" s="22"/>
      <c r="G20" s="26"/>
    </row>
    <row r="21" spans="1:9" s="27" customFormat="1" x14ac:dyDescent="0.3">
      <c r="A21" s="12" t="s">
        <v>9</v>
      </c>
      <c r="B21" s="1"/>
      <c r="C21" s="26"/>
      <c r="D21" s="32"/>
      <c r="E21" s="22"/>
      <c r="F21" s="22"/>
      <c r="G21" s="26"/>
    </row>
    <row r="22" spans="1:9" s="27" customFormat="1" x14ac:dyDescent="0.3">
      <c r="A22" s="13" t="s">
        <v>10</v>
      </c>
      <c r="B22" s="1">
        <v>101192149.53000002</v>
      </c>
      <c r="C22" s="26"/>
      <c r="D22" s="32"/>
      <c r="E22" s="22"/>
      <c r="F22" s="22"/>
      <c r="G22" s="22"/>
    </row>
    <row r="23" spans="1:9" s="27" customFormat="1" x14ac:dyDescent="0.2">
      <c r="A23" s="13" t="s">
        <v>11</v>
      </c>
      <c r="B23" s="1">
        <v>193647530000</v>
      </c>
      <c r="C23" s="26"/>
      <c r="D23" s="34"/>
      <c r="E23" s="22"/>
      <c r="F23" s="22"/>
      <c r="G23" s="22"/>
    </row>
    <row r="24" spans="1:9" s="27" customFormat="1" x14ac:dyDescent="0.2">
      <c r="A24" s="13" t="s">
        <v>12</v>
      </c>
      <c r="B24" s="1">
        <v>1749699314.9507408</v>
      </c>
      <c r="C24" s="26"/>
      <c r="D24" s="35"/>
      <c r="E24" s="22"/>
      <c r="F24" s="22"/>
      <c r="G24" s="22"/>
    </row>
    <row r="25" spans="1:9" s="27" customFormat="1" x14ac:dyDescent="0.3">
      <c r="A25" s="13" t="s">
        <v>13</v>
      </c>
      <c r="B25" s="21">
        <f>35108647.12+8500000</f>
        <v>43608647.119999997</v>
      </c>
      <c r="C25" s="26"/>
      <c r="D25" s="22"/>
      <c r="E25" s="22"/>
      <c r="F25" s="22"/>
      <c r="G25" s="22"/>
    </row>
    <row r="26" spans="1:9" s="27" customFormat="1" x14ac:dyDescent="0.3">
      <c r="A26" s="13" t="s">
        <v>14</v>
      </c>
      <c r="B26" s="21">
        <v>155874760.02000001</v>
      </c>
      <c r="C26" s="26"/>
      <c r="D26" s="26"/>
      <c r="E26" s="26"/>
      <c r="F26" s="26"/>
      <c r="G26" s="26"/>
      <c r="H26" s="36"/>
      <c r="I26" s="36"/>
    </row>
    <row r="27" spans="1:9" s="27" customFormat="1" x14ac:dyDescent="0.3">
      <c r="A27" s="13" t="s">
        <v>15</v>
      </c>
      <c r="B27" s="21">
        <f>138715530.8+667000.04+353841.88+553497.59+85894.14+165284.05+145000+142780+123015+20414+4720+1236000+67653.83+11269+58000+15414.87+42371.81+83483.47+75972.15+1521031.2+639734.13+141215.95+131094.08+109900.01+99544.98+104772.2+212400+45843+120714+443000.06+217924.82+130626+9319.64+10790+9319.64+8220+166380+349421.6+17464+16970+233404+200121.94+39016.23+25700.4</f>
        <v>147571070.50999993</v>
      </c>
      <c r="C27" s="26"/>
      <c r="D27" s="26"/>
      <c r="E27" s="26"/>
      <c r="F27" s="26"/>
      <c r="G27" s="26"/>
      <c r="H27" s="36"/>
      <c r="I27" s="36"/>
    </row>
    <row r="28" spans="1:9" s="27" customFormat="1" x14ac:dyDescent="0.3">
      <c r="A28" s="13" t="s">
        <v>16</v>
      </c>
      <c r="B28" s="21">
        <v>26031067.579999998</v>
      </c>
      <c r="C28" s="26"/>
      <c r="D28" s="26"/>
      <c r="E28" s="26"/>
      <c r="F28" s="26"/>
      <c r="G28" s="26"/>
      <c r="H28" s="36"/>
      <c r="I28" s="36"/>
    </row>
    <row r="29" spans="1:9" s="27" customFormat="1" x14ac:dyDescent="0.3">
      <c r="A29" s="13" t="s">
        <v>17</v>
      </c>
      <c r="B29" s="21">
        <f>-89425350.3099999-90396.91-78330.72-90200.57-68056.41-159720.45-5106.81-54640.92-159720.45-5106.81-54640.92-79033.76-78330.71-90200.57-68056.41-72628.44-78330.72-443078.13-44496.75-159720.45-5106.81-54640.92-159720.45-5106.81-54640.92-72628.45-78330.72-78817.42-44496.76-159720.45-5106.81-54640.92-72628.45-78330.71-93654.03-44496.76-72628.45-78330.72-44496.76-68379.4-159720.45-5106.81-54640.92-159720.45-5106.81-54640.92-72628.44-78330.72-68379.41-44496.75-73745.26-78094.27-73028.63-44496.76-159720.45-5106.81-54640.92-159720.45-5106.81-54640.92-73186.85-78094.28-68229.43-159720.45-5106.81-54640.92-73186.85-69583.99-72376.93-10707.29-159720.45-5106.81-54640.92-68633.24-69583.98-92264.31-10707.29-159720.45-5106.81-54640.92-69583.99-70018.67-10707.29-65945.72-159720.45-5106.81-54640.92-65945.72-69583.99-90236.56-10707.29-159720.45-5106.81-54640.92-76034.5-69583.98-73902.85-10707.3-159720.45-5106.81-54640.92-67608.52-69583.99-70644.15-10707.29</f>
        <v>-96946988.230000004</v>
      </c>
      <c r="C29" s="26"/>
      <c r="D29" s="37"/>
      <c r="E29" s="26"/>
      <c r="F29" s="26"/>
      <c r="G29" s="26"/>
      <c r="H29" s="36"/>
      <c r="I29" s="36"/>
    </row>
    <row r="30" spans="1:9" s="27" customFormat="1" x14ac:dyDescent="0.3">
      <c r="A30" s="13" t="s">
        <v>18</v>
      </c>
      <c r="B30" s="21">
        <v>-26031067.579999998</v>
      </c>
      <c r="C30" s="26"/>
      <c r="D30" s="26"/>
      <c r="E30" s="26"/>
      <c r="F30" s="26"/>
      <c r="G30" s="26"/>
      <c r="H30" s="36"/>
      <c r="I30" s="36"/>
    </row>
    <row r="31" spans="1:9" s="27" customFormat="1" x14ac:dyDescent="0.2">
      <c r="A31" s="13" t="s">
        <v>19</v>
      </c>
      <c r="B31" s="1">
        <v>-55046584.689999998</v>
      </c>
      <c r="C31" s="26"/>
      <c r="D31" s="26"/>
      <c r="E31" s="26"/>
      <c r="F31" s="26" t="s">
        <v>38</v>
      </c>
      <c r="G31" s="26"/>
      <c r="H31" s="36"/>
      <c r="I31" s="36"/>
    </row>
    <row r="32" spans="1:9" s="27" customFormat="1" x14ac:dyDescent="0.2">
      <c r="A32" s="12" t="s">
        <v>20</v>
      </c>
      <c r="B32" s="44">
        <f>SUM(B22:B31)</f>
        <v>195693482369.21072</v>
      </c>
      <c r="C32" s="36"/>
      <c r="D32" s="36"/>
      <c r="E32" s="36"/>
      <c r="F32" s="36"/>
      <c r="G32" s="36"/>
      <c r="H32" s="36"/>
      <c r="I32" s="36"/>
    </row>
    <row r="33" spans="1:9" s="27" customFormat="1" x14ac:dyDescent="0.2">
      <c r="A33" s="12" t="s">
        <v>21</v>
      </c>
      <c r="B33" s="8">
        <f>+B19+B32</f>
        <v>196223256264.17484</v>
      </c>
      <c r="C33" s="36"/>
      <c r="D33" s="36"/>
      <c r="E33" s="36"/>
      <c r="F33" s="36"/>
      <c r="G33" s="36"/>
      <c r="H33" s="36"/>
      <c r="I33" s="36"/>
    </row>
    <row r="34" spans="1:9" s="27" customFormat="1" x14ac:dyDescent="0.2">
      <c r="A34" s="12"/>
      <c r="B34" s="1"/>
      <c r="C34" s="36"/>
      <c r="D34" s="36"/>
      <c r="E34" s="36"/>
      <c r="F34" s="36"/>
      <c r="G34" s="36"/>
      <c r="H34" s="36"/>
      <c r="I34" s="36"/>
    </row>
    <row r="35" spans="1:9" s="27" customFormat="1" ht="21" x14ac:dyDescent="0.2">
      <c r="A35" s="12" t="s">
        <v>22</v>
      </c>
      <c r="B35" s="1"/>
      <c r="C35" s="36"/>
      <c r="D35" s="36"/>
      <c r="E35" s="36"/>
      <c r="F35" s="36"/>
      <c r="G35" s="38"/>
      <c r="H35" s="36"/>
      <c r="I35" s="36"/>
    </row>
    <row r="36" spans="1:9" s="27" customFormat="1" x14ac:dyDescent="0.2">
      <c r="A36" s="12" t="s">
        <v>23</v>
      </c>
      <c r="B36" s="1"/>
      <c r="C36" s="36"/>
      <c r="D36" s="36"/>
      <c r="E36" s="36"/>
      <c r="F36" s="36"/>
      <c r="G36" s="39"/>
      <c r="H36" s="36"/>
      <c r="I36" s="36"/>
    </row>
    <row r="37" spans="1:9" s="27" customFormat="1" x14ac:dyDescent="0.2">
      <c r="A37" s="13" t="s">
        <v>24</v>
      </c>
      <c r="B37" s="1">
        <v>0</v>
      </c>
      <c r="C37" s="40"/>
      <c r="D37" s="40"/>
      <c r="E37" s="40"/>
      <c r="F37" s="36"/>
      <c r="G37" s="36"/>
      <c r="H37" s="36"/>
      <c r="I37" s="36"/>
    </row>
    <row r="38" spans="1:9" s="27" customFormat="1" x14ac:dyDescent="0.2">
      <c r="A38" s="13" t="s">
        <v>25</v>
      </c>
      <c r="B38" s="1">
        <v>8918529.3200000022</v>
      </c>
      <c r="C38" s="36"/>
      <c r="D38" s="36"/>
      <c r="E38" s="36"/>
      <c r="F38" s="36"/>
      <c r="G38" s="36"/>
      <c r="H38" s="36"/>
      <c r="I38" s="36"/>
    </row>
    <row r="39" spans="1:9" s="27" customFormat="1" x14ac:dyDescent="0.2">
      <c r="A39" s="13" t="s">
        <v>26</v>
      </c>
      <c r="B39" s="1">
        <v>0</v>
      </c>
      <c r="C39" s="36"/>
      <c r="D39" s="36"/>
      <c r="E39" s="36"/>
      <c r="F39" s="36"/>
      <c r="G39" s="36"/>
      <c r="H39" s="36"/>
      <c r="I39" s="36"/>
    </row>
    <row r="40" spans="1:9" s="27" customFormat="1" x14ac:dyDescent="0.2">
      <c r="A40" s="12" t="s">
        <v>27</v>
      </c>
      <c r="B40" s="9">
        <f>SUM(B37:B39)</f>
        <v>8918529.3200000022</v>
      </c>
      <c r="C40" s="36"/>
      <c r="D40" s="36"/>
      <c r="E40" s="36"/>
      <c r="F40" s="36"/>
      <c r="G40" s="36"/>
      <c r="H40" s="36"/>
      <c r="I40" s="36"/>
    </row>
    <row r="41" spans="1:9" s="27" customFormat="1" x14ac:dyDescent="0.2">
      <c r="A41" s="12" t="s">
        <v>28</v>
      </c>
      <c r="B41" s="1"/>
      <c r="C41" s="36"/>
      <c r="D41" s="36"/>
      <c r="E41" s="36"/>
      <c r="F41" s="36"/>
      <c r="G41" s="36"/>
      <c r="H41" s="36"/>
      <c r="I41" s="36"/>
    </row>
    <row r="42" spans="1:9" s="27" customFormat="1" x14ac:dyDescent="0.2">
      <c r="A42" s="12" t="s">
        <v>29</v>
      </c>
      <c r="B42" s="9">
        <f>+B40</f>
        <v>8918529.3200000022</v>
      </c>
      <c r="C42" s="36"/>
    </row>
    <row r="43" spans="1:9" s="27" customFormat="1" x14ac:dyDescent="0.2">
      <c r="A43" s="12"/>
      <c r="B43" s="1"/>
      <c r="C43" s="36"/>
    </row>
    <row r="44" spans="1:9" s="27" customFormat="1" x14ac:dyDescent="0.3">
      <c r="A44" s="12" t="s">
        <v>30</v>
      </c>
      <c r="B44" s="1"/>
      <c r="C44" s="36"/>
      <c r="G44" s="41"/>
    </row>
    <row r="45" spans="1:9" s="27" customFormat="1" x14ac:dyDescent="0.3">
      <c r="A45" s="13" t="s">
        <v>30</v>
      </c>
      <c r="B45" s="19">
        <f>171761015575+2479882115+390319945.72+1819618170.58+2181811561.11+1909510537.89-239946848.09+4987497219.09-506663405.25-2624732944.69+7838939155.04+2358659233.84+2937797537.79</f>
        <v>195293707853.03</v>
      </c>
      <c r="C45" s="36"/>
      <c r="D45" s="42"/>
      <c r="G45" s="41"/>
    </row>
    <row r="46" spans="1:9" s="27" customFormat="1" x14ac:dyDescent="0.3">
      <c r="A46" s="13" t="s">
        <v>31</v>
      </c>
      <c r="B46" s="20">
        <v>920629881.82000005</v>
      </c>
      <c r="C46" s="36"/>
      <c r="G46" s="41"/>
    </row>
    <row r="47" spans="1:9" s="27" customFormat="1" x14ac:dyDescent="0.2">
      <c r="A47" s="12" t="s">
        <v>32</v>
      </c>
      <c r="B47" s="9">
        <f>SUM(B45:B46)</f>
        <v>196214337734.85001</v>
      </c>
      <c r="C47" s="36"/>
    </row>
    <row r="48" spans="1:9" s="27" customFormat="1" x14ac:dyDescent="0.2">
      <c r="A48" s="12" t="s">
        <v>33</v>
      </c>
      <c r="B48" s="8">
        <f>+B42+B47</f>
        <v>196223256264.17001</v>
      </c>
      <c r="C48" s="36"/>
    </row>
    <row r="49" spans="1:3" s="27" customFormat="1" x14ac:dyDescent="0.2">
      <c r="A49" s="12"/>
      <c r="B49" s="49">
        <f>B48-B33</f>
        <v>-4.82177734375E-3</v>
      </c>
      <c r="C49" s="36"/>
    </row>
    <row r="50" spans="1:3" s="27" customFormat="1" x14ac:dyDescent="0.2">
      <c r="A50" s="12"/>
      <c r="B50" s="7"/>
      <c r="C50" s="36"/>
    </row>
    <row r="51" spans="1:3" s="27" customFormat="1" x14ac:dyDescent="0.2">
      <c r="A51" s="12"/>
      <c r="B51" s="7"/>
      <c r="C51" s="36"/>
    </row>
    <row r="52" spans="1:3" s="27" customFormat="1" x14ac:dyDescent="0.2">
      <c r="A52" s="12"/>
      <c r="B52" s="7"/>
      <c r="C52" s="36"/>
    </row>
    <row r="53" spans="1:3" s="27" customFormat="1" x14ac:dyDescent="0.2">
      <c r="A53" s="12"/>
      <c r="B53" s="7"/>
      <c r="C53" s="36"/>
    </row>
    <row r="54" spans="1:3" s="27" customFormat="1" x14ac:dyDescent="0.2">
      <c r="B54" s="28"/>
      <c r="C54" s="36"/>
    </row>
    <row r="55" spans="1:3" s="27" customFormat="1" x14ac:dyDescent="0.2">
      <c r="A55" s="14" t="s">
        <v>34</v>
      </c>
      <c r="B55" s="2" t="s">
        <v>35</v>
      </c>
      <c r="C55" s="36"/>
    </row>
    <row r="56" spans="1:3" s="24" customFormat="1" x14ac:dyDescent="0.2">
      <c r="A56" s="15" t="s">
        <v>36</v>
      </c>
      <c r="B56" s="5" t="s">
        <v>37</v>
      </c>
      <c r="C56" s="23"/>
    </row>
    <row r="57" spans="1:3" s="24" customFormat="1" x14ac:dyDescent="0.2">
      <c r="B57" s="25"/>
      <c r="C57" s="23"/>
    </row>
    <row r="58" spans="1:3" s="24" customFormat="1" x14ac:dyDescent="0.2">
      <c r="A58" s="12"/>
      <c r="B58" s="6"/>
      <c r="C58" s="23"/>
    </row>
    <row r="59" spans="1:3" s="24" customFormat="1" x14ac:dyDescent="0.2">
      <c r="A59" s="12"/>
      <c r="B59" s="1"/>
      <c r="C59" s="23"/>
    </row>
    <row r="60" spans="1:3" s="24" customFormat="1" x14ac:dyDescent="0.2">
      <c r="A60" s="12"/>
      <c r="B60" s="1"/>
      <c r="C60" s="23"/>
    </row>
    <row r="61" spans="1:3" s="24" customFormat="1" x14ac:dyDescent="0.2">
      <c r="A61" s="12"/>
      <c r="B61" s="1"/>
      <c r="C61" s="23"/>
    </row>
    <row r="62" spans="1:3" s="24" customFormat="1" x14ac:dyDescent="0.2">
      <c r="A62" s="12"/>
      <c r="B62" s="1"/>
      <c r="C62" s="23"/>
    </row>
    <row r="63" spans="1:3" s="24" customFormat="1" x14ac:dyDescent="0.2">
      <c r="A63" s="12"/>
      <c r="B63" s="1"/>
      <c r="C63" s="23"/>
    </row>
    <row r="64" spans="1:3" s="24" customFormat="1" x14ac:dyDescent="0.2">
      <c r="A64" s="12"/>
      <c r="B64" s="1"/>
      <c r="C64" s="23"/>
    </row>
    <row r="65" spans="1:3" s="24" customFormat="1" x14ac:dyDescent="0.2">
      <c r="A65" s="12"/>
      <c r="B65" s="1"/>
      <c r="C65" s="23"/>
    </row>
    <row r="66" spans="1:3" s="24" customFormat="1" x14ac:dyDescent="0.2">
      <c r="A66" s="12"/>
      <c r="B66" s="1"/>
      <c r="C66" s="23"/>
    </row>
    <row r="67" spans="1:3" s="24" customFormat="1" x14ac:dyDescent="0.2">
      <c r="A67" s="43"/>
      <c r="B67" s="1"/>
      <c r="C67" s="23"/>
    </row>
    <row r="68" spans="1:3" s="24" customFormat="1" x14ac:dyDescent="0.2">
      <c r="A68" s="16"/>
      <c r="B68" s="1"/>
      <c r="C68" s="23"/>
    </row>
    <row r="69" spans="1:3" s="24" customFormat="1" x14ac:dyDescent="0.2">
      <c r="A69" s="16"/>
      <c r="B69" s="1"/>
      <c r="C69" s="23"/>
    </row>
    <row r="70" spans="1:3" s="24" customFormat="1" x14ac:dyDescent="0.2">
      <c r="A70" s="16"/>
      <c r="B70" s="1"/>
      <c r="C70" s="23"/>
    </row>
    <row r="71" spans="1:3" s="24" customFormat="1" x14ac:dyDescent="0.2">
      <c r="A71" s="16"/>
      <c r="B71" s="1"/>
      <c r="C71" s="23"/>
    </row>
    <row r="72" spans="1:3" s="24" customFormat="1" x14ac:dyDescent="0.2">
      <c r="A72" s="16"/>
      <c r="B72" s="1"/>
      <c r="C72" s="23"/>
    </row>
    <row r="73" spans="1:3" s="24" customFormat="1" x14ac:dyDescent="0.2">
      <c r="A73" s="11"/>
      <c r="B73" s="1"/>
      <c r="C73" s="23"/>
    </row>
    <row r="74" spans="1:3" s="24" customFormat="1" x14ac:dyDescent="0.2">
      <c r="A74" s="11"/>
      <c r="B74" s="1"/>
      <c r="C74" s="23"/>
    </row>
    <row r="75" spans="1:3" s="24" customFormat="1" x14ac:dyDescent="0.2">
      <c r="A75" s="11"/>
      <c r="B75" s="1"/>
      <c r="C75" s="23"/>
    </row>
    <row r="76" spans="1:3" s="24" customFormat="1" x14ac:dyDescent="0.2">
      <c r="A76" s="11"/>
      <c r="B76" s="1"/>
      <c r="C76" s="23"/>
    </row>
    <row r="77" spans="1:3" s="24" customFormat="1" x14ac:dyDescent="0.2">
      <c r="A77" s="11"/>
      <c r="B77" s="1"/>
      <c r="C77" s="23"/>
    </row>
    <row r="78" spans="1:3" s="24" customFormat="1" x14ac:dyDescent="0.2">
      <c r="A78" s="22"/>
      <c r="B78" s="1"/>
      <c r="C78" s="23"/>
    </row>
    <row r="79" spans="1:3" s="24" customFormat="1" x14ac:dyDescent="0.2">
      <c r="A79" s="22"/>
      <c r="B79" s="1"/>
      <c r="C79" s="23"/>
    </row>
    <row r="80" spans="1:3" s="24" customFormat="1" x14ac:dyDescent="0.2">
      <c r="A80" s="22"/>
      <c r="B80" s="1"/>
      <c r="C80" s="23"/>
    </row>
    <row r="81" spans="1:3" s="24" customFormat="1" x14ac:dyDescent="0.2">
      <c r="A81" s="22"/>
      <c r="B81" s="1"/>
      <c r="C81" s="23"/>
    </row>
    <row r="82" spans="1:3" s="24" customFormat="1" x14ac:dyDescent="0.2">
      <c r="A82" s="22"/>
      <c r="B82" s="1"/>
      <c r="C82" s="23"/>
    </row>
    <row r="83" spans="1:3" s="24" customFormat="1" x14ac:dyDescent="0.2">
      <c r="A83" s="22"/>
      <c r="B83" s="1"/>
      <c r="C83" s="23"/>
    </row>
    <row r="84" spans="1:3" s="24" customFormat="1" x14ac:dyDescent="0.2">
      <c r="A84" s="22"/>
      <c r="B84" s="1"/>
      <c r="C84" s="23"/>
    </row>
    <row r="85" spans="1:3" s="24" customFormat="1" x14ac:dyDescent="0.2">
      <c r="A85" s="22"/>
      <c r="B85" s="1"/>
      <c r="C85" s="23"/>
    </row>
    <row r="86" spans="1:3" s="24" customFormat="1" x14ac:dyDescent="0.2">
      <c r="A86" s="22"/>
      <c r="B86" s="1"/>
      <c r="C86" s="23"/>
    </row>
    <row r="87" spans="1:3" s="24" customFormat="1" x14ac:dyDescent="0.2">
      <c r="A87" s="22"/>
      <c r="B87" s="1"/>
      <c r="C87" s="23"/>
    </row>
    <row r="88" spans="1:3" s="24" customFormat="1" x14ac:dyDescent="0.2">
      <c r="A88" s="22"/>
      <c r="B88" s="1"/>
      <c r="C88" s="23"/>
    </row>
    <row r="89" spans="1:3" s="24" customFormat="1" x14ac:dyDescent="0.2">
      <c r="A89" s="22"/>
      <c r="B89" s="1"/>
      <c r="C89" s="23"/>
    </row>
    <row r="90" spans="1:3" s="24" customFormat="1" x14ac:dyDescent="0.2">
      <c r="A90" s="22"/>
      <c r="B90" s="1"/>
      <c r="C90" s="23"/>
    </row>
    <row r="91" spans="1:3" s="24" customFormat="1" x14ac:dyDescent="0.2">
      <c r="A91" s="22"/>
      <c r="B91" s="1"/>
      <c r="C91" s="23"/>
    </row>
    <row r="92" spans="1:3" s="24" customFormat="1" x14ac:dyDescent="0.2">
      <c r="A92" s="22"/>
      <c r="B92" s="1"/>
      <c r="C92" s="23"/>
    </row>
  </sheetData>
  <mergeCells count="4">
    <mergeCell ref="A9:B9"/>
    <mergeCell ref="A10:B10"/>
    <mergeCell ref="A11:B11"/>
    <mergeCell ref="C15:G15"/>
  </mergeCells>
  <conditionalFormatting sqref="G35">
    <cfRule type="cellIs" dxfId="0" priority="1" operator="equal">
      <formula>4952970.53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2025</vt:lpstr>
      <vt:lpstr>'AGOSTO 2025'!Área_de_impresión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Mirian Rocio Jaime German</cp:lastModifiedBy>
  <cp:revision/>
  <cp:lastPrinted>2025-09-10T14:43:31Z</cp:lastPrinted>
  <dcterms:created xsi:type="dcterms:W3CDTF">2006-07-11T17:39:34Z</dcterms:created>
  <dcterms:modified xsi:type="dcterms:W3CDTF">2025-09-10T14:47:19Z</dcterms:modified>
  <cp:category/>
  <cp:contentStatus/>
</cp:coreProperties>
</file>